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8915" windowHeight="1176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D93" i="1"/>
  <c r="D95" s="1"/>
  <c r="C93"/>
  <c r="C95" s="1"/>
  <c r="B95"/>
  <c r="B93"/>
  <c r="D87"/>
  <c r="C87"/>
  <c r="B87"/>
  <c r="D85"/>
  <c r="C85"/>
  <c r="B85"/>
  <c r="B76"/>
  <c r="D70"/>
  <c r="C70"/>
  <c r="D69"/>
  <c r="D71" s="1"/>
  <c r="C69"/>
  <c r="C71" s="1"/>
  <c r="B71"/>
  <c r="B70"/>
  <c r="B69"/>
  <c r="D61"/>
  <c r="C61"/>
  <c r="B61"/>
  <c r="D52"/>
  <c r="C52"/>
  <c r="B52"/>
  <c r="D47"/>
  <c r="C47"/>
  <c r="B47"/>
  <c r="D39"/>
  <c r="D63" s="1"/>
  <c r="C39"/>
  <c r="C63" s="1"/>
  <c r="B39"/>
  <c r="B63" s="1"/>
  <c r="D26"/>
  <c r="C26"/>
  <c r="B26"/>
  <c r="D21"/>
  <c r="D27" s="1"/>
  <c r="C21"/>
  <c r="C27" s="1"/>
  <c r="B21"/>
  <c r="B27" s="1"/>
  <c r="D15"/>
  <c r="B15"/>
  <c r="D10"/>
  <c r="C10"/>
  <c r="C15" s="1"/>
  <c r="C65" s="1"/>
  <c r="B10"/>
  <c r="B65" l="1"/>
  <c r="D65"/>
</calcChain>
</file>

<file path=xl/sharedStrings.xml><?xml version="1.0" encoding="utf-8"?>
<sst xmlns="http://schemas.openxmlformats.org/spreadsheetml/2006/main" count="83" uniqueCount="75">
  <si>
    <t>Description</t>
  </si>
  <si>
    <t>WIN NL</t>
  </si>
  <si>
    <t>SOH</t>
  </si>
  <si>
    <t>Total</t>
  </si>
  <si>
    <t>TITHES AND OFFERING</t>
  </si>
  <si>
    <t>GITS AND DONATIONS</t>
  </si>
  <si>
    <t>FUND RASING YOUTH</t>
  </si>
  <si>
    <t>BUILDING FUND</t>
  </si>
  <si>
    <t>INVESTMENT INCOME (INTEREST)</t>
  </si>
  <si>
    <t>TOTAL INCOME FOR CHURCH</t>
  </si>
  <si>
    <t>MINUS DESIGNATIONS</t>
  </si>
  <si>
    <t>TITHE OF TITHES</t>
  </si>
  <si>
    <t>MISSION</t>
  </si>
  <si>
    <t>TNB</t>
  </si>
  <si>
    <t>AVAILABLE FOR ACTIVITIES</t>
  </si>
  <si>
    <t>RESTRICTED FUNDS OTHER MINISTRIES:</t>
  </si>
  <si>
    <t>SEAFARERS MINISTRY</t>
  </si>
  <si>
    <t>TOTAL RECEIVED</t>
  </si>
  <si>
    <t>PAID TO/FOR OTHER MINISTRIES</t>
  </si>
  <si>
    <t>TOTAL PAID</t>
  </si>
  <si>
    <t>FUNDS OTHER MINISTRIES</t>
  </si>
  <si>
    <t>EXPENSES:</t>
  </si>
  <si>
    <t>MINISTRY EXPENSES:</t>
  </si>
  <si>
    <t>MUSIC MINISTRY</t>
  </si>
  <si>
    <t>CHLDREN MINISTRY</t>
  </si>
  <si>
    <t>YOUTH MINISTRY</t>
  </si>
  <si>
    <t>YA MINISTRY</t>
  </si>
  <si>
    <t>MEN'S MINISTRY</t>
  </si>
  <si>
    <t>WINGS MINISTRY</t>
  </si>
  <si>
    <t>SEAMEN'S MINISTRY</t>
  </si>
  <si>
    <t>FOOD AND HOSPITALITY MINISTRY</t>
  </si>
  <si>
    <t>TOTAL MINISTRY EXPENSES</t>
  </si>
  <si>
    <t>DIRECT OPERATING COST:</t>
  </si>
  <si>
    <t>Church Rental</t>
  </si>
  <si>
    <t>Traveling Expenses</t>
  </si>
  <si>
    <t>Conference and Seminars</t>
  </si>
  <si>
    <t>Love Gift and Benevolence</t>
  </si>
  <si>
    <t>Special events</t>
  </si>
  <si>
    <t>TOTAL DIRECT OPERATING COSTS</t>
  </si>
  <si>
    <t>STAFF COST:</t>
  </si>
  <si>
    <t>Training</t>
  </si>
  <si>
    <t>Church Manse</t>
  </si>
  <si>
    <t>TOTAL STAFF COST</t>
  </si>
  <si>
    <t>ADMINISTRATIVE COST:</t>
  </si>
  <si>
    <t>Utilities / Equipment</t>
  </si>
  <si>
    <t>Licenses and Fees</t>
  </si>
  <si>
    <t>Stationery and Office Supplies</t>
  </si>
  <si>
    <t>Telephone Mobile</t>
  </si>
  <si>
    <t>Bank interest and Charges</t>
  </si>
  <si>
    <t>Miscellaneous</t>
  </si>
  <si>
    <t>TOTAL ADMINISTRATIVE COSTS</t>
  </si>
  <si>
    <t>TOTAL EXPENSES CHURCH</t>
  </si>
  <si>
    <t>TOTAL CHANGE IN CAPITAL</t>
  </si>
  <si>
    <t>Cash Account Balance 1-1-15</t>
  </si>
  <si>
    <t>Savings Account Balance 1-1-15</t>
  </si>
  <si>
    <t>Total Cash Balance 1-1-15</t>
  </si>
  <si>
    <t>Net Change in Capital</t>
  </si>
  <si>
    <t>Total Balance 31-12-15</t>
  </si>
  <si>
    <t>Cash Account Balance</t>
  </si>
  <si>
    <t>Savings Account</t>
  </si>
  <si>
    <t>Total Cash Balance</t>
  </si>
  <si>
    <t>Division of Cash funds:</t>
  </si>
  <si>
    <t>Restricted funds:</t>
  </si>
  <si>
    <t>Typhoon Yolanda (2014)</t>
  </si>
  <si>
    <t>Total Restricted Funds Others</t>
  </si>
  <si>
    <t>Building Fund</t>
  </si>
  <si>
    <t>Total restricted funds</t>
  </si>
  <si>
    <t>Designated funds:</t>
  </si>
  <si>
    <t>Total Designated Funds</t>
  </si>
  <si>
    <t>General funds</t>
  </si>
  <si>
    <t>TITHE OF TITHES (Dec. 2015)</t>
  </si>
  <si>
    <t>MISSION (Dec. 2015)</t>
  </si>
  <si>
    <t>TNB (Dec. 2015)</t>
  </si>
  <si>
    <t>WORD INTERNATIONAL MINISTRIES -NL</t>
  </si>
  <si>
    <t>FINANCIAL REPORT 2015</t>
  </si>
</sst>
</file>

<file path=xl/styles.xml><?xml version="1.0" encoding="utf-8"?>
<styleSheet xmlns="http://schemas.openxmlformats.org/spreadsheetml/2006/main">
  <numFmts count="1">
    <numFmt numFmtId="44" formatCode="_ &quot;€&quot;\ * #,##0.00_ ;_ &quot;€&quot;\ * \-#,##0.00_ ;_ &quot;€&quot;\ * &quot;-&quot;??_ ;_ 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/>
    <xf numFmtId="44" fontId="1" fillId="0" borderId="0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4" fontId="0" fillId="0" borderId="0" xfId="0" applyNumberFormat="1"/>
    <xf numFmtId="0" fontId="1" fillId="0" borderId="0" xfId="0" applyFont="1"/>
    <xf numFmtId="44" fontId="1" fillId="0" borderId="0" xfId="0" applyNumberFormat="1" applyFont="1" applyBorder="1"/>
    <xf numFmtId="44" fontId="1" fillId="0" borderId="0" xfId="0" applyNumberFormat="1" applyFont="1"/>
    <xf numFmtId="0" fontId="1" fillId="0" borderId="0" xfId="0" applyFont="1" applyFill="1" applyBorder="1"/>
    <xf numFmtId="0" fontId="0" fillId="0" borderId="0" xfId="0" applyFont="1"/>
    <xf numFmtId="0" fontId="2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5"/>
  <sheetViews>
    <sheetView tabSelected="1" workbookViewId="0">
      <selection activeCell="A3" sqref="A3"/>
    </sheetView>
  </sheetViews>
  <sheetFormatPr defaultRowHeight="15"/>
  <cols>
    <col min="1" max="1" width="37.140625" customWidth="1"/>
    <col min="2" max="2" width="12.85546875" customWidth="1"/>
    <col min="3" max="3" width="11.42578125" customWidth="1"/>
    <col min="4" max="4" width="13" customWidth="1"/>
  </cols>
  <sheetData>
    <row r="1" spans="1:4">
      <c r="A1" s="6" t="s">
        <v>73</v>
      </c>
    </row>
    <row r="2" spans="1:4">
      <c r="A2" s="6" t="s">
        <v>74</v>
      </c>
    </row>
    <row r="3" spans="1:4">
      <c r="A3" s="1" t="s">
        <v>0</v>
      </c>
      <c r="B3" s="2" t="s">
        <v>1</v>
      </c>
      <c r="C3" s="3" t="s">
        <v>2</v>
      </c>
      <c r="D3" s="4" t="s">
        <v>3</v>
      </c>
    </row>
    <row r="4" spans="1:4">
      <c r="B4" s="5"/>
      <c r="C4" s="3"/>
      <c r="D4" s="6"/>
    </row>
    <row r="5" spans="1:4">
      <c r="A5" s="1" t="s">
        <v>4</v>
      </c>
      <c r="B5" s="7">
        <v>38578.9</v>
      </c>
      <c r="C5" s="8"/>
      <c r="D5" s="8">
        <v>38578.9</v>
      </c>
    </row>
    <row r="6" spans="1:4">
      <c r="A6" s="1" t="s">
        <v>5</v>
      </c>
      <c r="B6" s="7">
        <v>13</v>
      </c>
      <c r="C6" s="8"/>
      <c r="D6" s="8">
        <v>13</v>
      </c>
    </row>
    <row r="7" spans="1:4">
      <c r="A7" s="1" t="s">
        <v>6</v>
      </c>
      <c r="B7" s="7">
        <v>35</v>
      </c>
      <c r="C7" s="8"/>
      <c r="D7" s="8">
        <v>35</v>
      </c>
    </row>
    <row r="8" spans="1:4">
      <c r="A8" s="1" t="s">
        <v>7</v>
      </c>
      <c r="B8" s="7">
        <v>50</v>
      </c>
      <c r="C8" s="8"/>
      <c r="D8" s="8">
        <v>50</v>
      </c>
    </row>
    <row r="9" spans="1:4">
      <c r="A9" s="1" t="s">
        <v>8</v>
      </c>
      <c r="B9" s="7">
        <v>425.14</v>
      </c>
      <c r="C9" s="8">
        <v>14.86</v>
      </c>
      <c r="D9" s="8">
        <v>440</v>
      </c>
    </row>
    <row r="10" spans="1:4">
      <c r="A10" s="1" t="s">
        <v>9</v>
      </c>
      <c r="B10" s="7">
        <f>SUM(B5:B9)</f>
        <v>39102.04</v>
      </c>
      <c r="C10" s="7">
        <f t="shared" ref="C10:D10" si="0">SUM(C5:C9)</f>
        <v>14.86</v>
      </c>
      <c r="D10" s="7">
        <f t="shared" si="0"/>
        <v>39116.9</v>
      </c>
    </row>
    <row r="11" spans="1:4">
      <c r="A11" s="6" t="s">
        <v>10</v>
      </c>
      <c r="B11" s="7">
        <v>0</v>
      </c>
      <c r="C11" s="8"/>
      <c r="D11" s="8">
        <v>0</v>
      </c>
    </row>
    <row r="12" spans="1:4">
      <c r="A12" s="1" t="s">
        <v>11</v>
      </c>
      <c r="B12" s="7">
        <v>3186.4800000000005</v>
      </c>
      <c r="C12" s="8"/>
      <c r="D12" s="8">
        <v>3186.4800000000005</v>
      </c>
    </row>
    <row r="13" spans="1:4">
      <c r="A13" s="9" t="s">
        <v>12</v>
      </c>
      <c r="B13" s="7">
        <v>2400</v>
      </c>
      <c r="C13" s="8"/>
      <c r="D13" s="8">
        <v>2400</v>
      </c>
    </row>
    <row r="14" spans="1:4">
      <c r="A14" s="9" t="s">
        <v>13</v>
      </c>
      <c r="B14" s="7">
        <v>1200</v>
      </c>
      <c r="C14" s="8"/>
      <c r="D14" s="8">
        <v>1200</v>
      </c>
    </row>
    <row r="15" spans="1:4">
      <c r="A15" s="9" t="s">
        <v>14</v>
      </c>
      <c r="B15" s="7">
        <f>B10-SUM(B12:B14)</f>
        <v>32315.56</v>
      </c>
      <c r="C15" s="7">
        <f t="shared" ref="C15:D15" si="1">C10-SUM(C12:C14)</f>
        <v>14.86</v>
      </c>
      <c r="D15" s="7">
        <f t="shared" si="1"/>
        <v>32330.420000000002</v>
      </c>
    </row>
    <row r="16" spans="1:4">
      <c r="B16" s="5"/>
      <c r="C16" s="8"/>
      <c r="D16" s="6"/>
    </row>
    <row r="17" spans="1:4">
      <c r="A17" s="6" t="s">
        <v>15</v>
      </c>
      <c r="B17" s="5"/>
      <c r="C17" s="8"/>
      <c r="D17" s="6"/>
    </row>
    <row r="18" spans="1:4">
      <c r="A18" t="s">
        <v>12</v>
      </c>
      <c r="B18" s="7">
        <v>446</v>
      </c>
      <c r="C18" s="8"/>
      <c r="D18" s="8">
        <v>446</v>
      </c>
    </row>
    <row r="19" spans="1:4">
      <c r="A19" t="s">
        <v>2</v>
      </c>
      <c r="B19" s="7">
        <v>200</v>
      </c>
      <c r="C19" s="8">
        <v>2806.6</v>
      </c>
      <c r="D19" s="8">
        <v>3006.6</v>
      </c>
    </row>
    <row r="20" spans="1:4">
      <c r="A20" t="s">
        <v>16</v>
      </c>
      <c r="B20" s="7">
        <v>2050</v>
      </c>
      <c r="C20" s="8">
        <v>645</v>
      </c>
      <c r="D20" s="8">
        <v>2695</v>
      </c>
    </row>
    <row r="21" spans="1:4">
      <c r="A21" s="6" t="s">
        <v>17</v>
      </c>
      <c r="B21" s="7">
        <f>SUM(B18:B20)</f>
        <v>2696</v>
      </c>
      <c r="C21" s="7">
        <f t="shared" ref="C21:D21" si="2">SUM(C18:C20)</f>
        <v>3451.6</v>
      </c>
      <c r="D21" s="7">
        <f t="shared" si="2"/>
        <v>6147.6</v>
      </c>
    </row>
    <row r="22" spans="1:4">
      <c r="A22" t="s">
        <v>18</v>
      </c>
      <c r="B22" s="7">
        <v>0</v>
      </c>
      <c r="C22" s="8"/>
      <c r="D22" s="6"/>
    </row>
    <row r="23" spans="1:4">
      <c r="A23" t="s">
        <v>12</v>
      </c>
      <c r="B23" s="7">
        <v>476</v>
      </c>
      <c r="C23" s="8"/>
      <c r="D23" s="8">
        <v>476</v>
      </c>
    </row>
    <row r="24" spans="1:4">
      <c r="A24" t="s">
        <v>2</v>
      </c>
      <c r="B24" s="7">
        <v>209</v>
      </c>
      <c r="C24" s="8">
        <v>2050</v>
      </c>
      <c r="D24" s="8">
        <v>2259</v>
      </c>
    </row>
    <row r="25" spans="1:4">
      <c r="A25" t="s">
        <v>16</v>
      </c>
      <c r="B25" s="7">
        <v>387.59999999999997</v>
      </c>
      <c r="C25" s="8">
        <v>645</v>
      </c>
      <c r="D25" s="8">
        <v>1032.5999999999999</v>
      </c>
    </row>
    <row r="26" spans="1:4">
      <c r="A26" t="s">
        <v>19</v>
      </c>
      <c r="B26" s="7">
        <f>SUM(B22:B25)</f>
        <v>1072.5999999999999</v>
      </c>
      <c r="C26" s="7">
        <f t="shared" ref="C26:D26" si="3">SUM(C22:C25)</f>
        <v>2695</v>
      </c>
      <c r="D26" s="7">
        <f t="shared" si="3"/>
        <v>3767.6</v>
      </c>
    </row>
    <row r="27" spans="1:4">
      <c r="A27" s="6" t="s">
        <v>20</v>
      </c>
      <c r="B27" s="7">
        <f>B21-B26</f>
        <v>1623.4</v>
      </c>
      <c r="C27" s="7">
        <f t="shared" ref="C27:D27" si="4">C21-C26</f>
        <v>756.59999999999991</v>
      </c>
      <c r="D27" s="7">
        <f t="shared" si="4"/>
        <v>2380.0000000000005</v>
      </c>
    </row>
    <row r="28" spans="1:4">
      <c r="B28" s="5"/>
      <c r="C28" s="8"/>
      <c r="D28" s="6"/>
    </row>
    <row r="29" spans="1:4">
      <c r="A29" s="6" t="s">
        <v>21</v>
      </c>
      <c r="B29" s="5"/>
      <c r="C29" s="8"/>
      <c r="D29" s="6"/>
    </row>
    <row r="30" spans="1:4">
      <c r="A30" s="6" t="s">
        <v>22</v>
      </c>
      <c r="B30" s="5"/>
      <c r="C30" s="8"/>
      <c r="D30" s="6"/>
    </row>
    <row r="31" spans="1:4">
      <c r="A31" t="s">
        <v>23</v>
      </c>
      <c r="B31" s="7">
        <v>515.41</v>
      </c>
      <c r="C31" s="8"/>
      <c r="D31" s="8">
        <v>515.41</v>
      </c>
    </row>
    <row r="32" spans="1:4">
      <c r="A32" t="s">
        <v>24</v>
      </c>
      <c r="B32" s="7">
        <v>122.2</v>
      </c>
      <c r="C32" s="8"/>
      <c r="D32" s="8">
        <v>122.2</v>
      </c>
    </row>
    <row r="33" spans="1:4">
      <c r="A33" t="s">
        <v>25</v>
      </c>
      <c r="B33" s="7">
        <v>799.65</v>
      </c>
      <c r="C33" s="8"/>
      <c r="D33" s="8">
        <v>799.65</v>
      </c>
    </row>
    <row r="34" spans="1:4">
      <c r="A34" t="s">
        <v>26</v>
      </c>
      <c r="B34" s="7">
        <v>400</v>
      </c>
      <c r="C34" s="8"/>
      <c r="D34" s="8">
        <v>400</v>
      </c>
    </row>
    <row r="35" spans="1:4">
      <c r="A35" t="s">
        <v>27</v>
      </c>
      <c r="B35" s="7">
        <v>60.28</v>
      </c>
      <c r="C35" s="8"/>
      <c r="D35" s="8">
        <v>60.28</v>
      </c>
    </row>
    <row r="36" spans="1:4">
      <c r="A36" t="s">
        <v>28</v>
      </c>
      <c r="B36" s="7">
        <v>80</v>
      </c>
      <c r="C36" s="8"/>
      <c r="D36" s="8">
        <v>80</v>
      </c>
    </row>
    <row r="37" spans="1:4">
      <c r="A37" t="s">
        <v>29</v>
      </c>
      <c r="B37" s="7">
        <v>1000</v>
      </c>
      <c r="C37" s="8"/>
      <c r="D37" s="8">
        <v>1000</v>
      </c>
    </row>
    <row r="38" spans="1:4">
      <c r="A38" t="s">
        <v>30</v>
      </c>
      <c r="B38" s="7">
        <v>76.889999999999986</v>
      </c>
      <c r="C38" s="8"/>
      <c r="D38" s="8">
        <v>76.889999999999986</v>
      </c>
    </row>
    <row r="39" spans="1:4">
      <c r="A39" s="6" t="s">
        <v>31</v>
      </c>
      <c r="B39" s="7">
        <f>SUM(B31:B38)</f>
        <v>3054.43</v>
      </c>
      <c r="C39" s="7">
        <f t="shared" ref="C39:D39" si="5">SUM(C31:C38)</f>
        <v>0</v>
      </c>
      <c r="D39" s="7">
        <f t="shared" si="5"/>
        <v>3054.43</v>
      </c>
    </row>
    <row r="40" spans="1:4">
      <c r="B40" s="5"/>
      <c r="C40" s="8"/>
      <c r="D40" s="6"/>
    </row>
    <row r="41" spans="1:4">
      <c r="A41" s="6" t="s">
        <v>32</v>
      </c>
      <c r="B41" s="7">
        <v>0</v>
      </c>
      <c r="C41" s="8"/>
      <c r="D41" s="6"/>
    </row>
    <row r="42" spans="1:4">
      <c r="A42" t="s">
        <v>33</v>
      </c>
      <c r="B42" s="7">
        <v>9600</v>
      </c>
      <c r="C42" s="8"/>
      <c r="D42" s="8">
        <v>9600</v>
      </c>
    </row>
    <row r="43" spans="1:4">
      <c r="A43" t="s">
        <v>34</v>
      </c>
      <c r="B43" s="7">
        <v>2842.8</v>
      </c>
      <c r="C43" s="8"/>
      <c r="D43" s="8">
        <v>2842.8</v>
      </c>
    </row>
    <row r="44" spans="1:4">
      <c r="A44" t="s">
        <v>35</v>
      </c>
      <c r="B44" s="7">
        <v>465</v>
      </c>
      <c r="C44" s="8"/>
      <c r="D44" s="8">
        <v>465</v>
      </c>
    </row>
    <row r="45" spans="1:4">
      <c r="A45" t="s">
        <v>36</v>
      </c>
      <c r="B45" s="7">
        <v>8861.83</v>
      </c>
      <c r="C45" s="8"/>
      <c r="D45" s="8">
        <v>8861.83</v>
      </c>
    </row>
    <row r="46" spans="1:4">
      <c r="A46" t="s">
        <v>37</v>
      </c>
      <c r="B46" s="7">
        <v>1900.68</v>
      </c>
      <c r="C46" s="8"/>
      <c r="D46" s="8">
        <v>1900.68</v>
      </c>
    </row>
    <row r="47" spans="1:4">
      <c r="A47" s="6" t="s">
        <v>38</v>
      </c>
      <c r="B47" s="7">
        <f>SUM(B41:B46)</f>
        <v>23670.309999999998</v>
      </c>
      <c r="C47" s="7">
        <f t="shared" ref="C47:D47" si="6">SUM(C41:C46)</f>
        <v>0</v>
      </c>
      <c r="D47" s="7">
        <f t="shared" si="6"/>
        <v>23670.309999999998</v>
      </c>
    </row>
    <row r="48" spans="1:4">
      <c r="B48" s="5"/>
      <c r="C48" s="8"/>
      <c r="D48" s="6"/>
    </row>
    <row r="49" spans="1:4">
      <c r="A49" s="6" t="s">
        <v>39</v>
      </c>
      <c r="B49" s="7">
        <v>0</v>
      </c>
      <c r="C49" s="8"/>
      <c r="D49" s="6"/>
    </row>
    <row r="50" spans="1:4">
      <c r="A50" t="s">
        <v>40</v>
      </c>
      <c r="B50" s="7">
        <v>1994.44</v>
      </c>
      <c r="C50" s="8"/>
      <c r="D50" s="8">
        <v>1994.44</v>
      </c>
    </row>
    <row r="51" spans="1:4">
      <c r="A51" t="s">
        <v>41</v>
      </c>
      <c r="B51" s="7">
        <v>0</v>
      </c>
      <c r="C51" s="8"/>
      <c r="D51" s="8">
        <v>0</v>
      </c>
    </row>
    <row r="52" spans="1:4">
      <c r="A52" s="6" t="s">
        <v>42</v>
      </c>
      <c r="B52" s="7">
        <f>SUM(B49:B51)</f>
        <v>1994.44</v>
      </c>
      <c r="C52" s="7">
        <f t="shared" ref="C52:D52" si="7">SUM(C49:C51)</f>
        <v>0</v>
      </c>
      <c r="D52" s="7">
        <f t="shared" si="7"/>
        <v>1994.44</v>
      </c>
    </row>
    <row r="53" spans="1:4">
      <c r="B53" s="5"/>
      <c r="C53" s="8"/>
      <c r="D53" s="6"/>
    </row>
    <row r="54" spans="1:4">
      <c r="A54" s="6" t="s">
        <v>43</v>
      </c>
      <c r="B54" s="7">
        <v>0</v>
      </c>
      <c r="C54" s="8"/>
      <c r="D54" s="6"/>
    </row>
    <row r="55" spans="1:4">
      <c r="A55" s="10" t="s">
        <v>44</v>
      </c>
      <c r="B55" s="7">
        <v>724.26</v>
      </c>
      <c r="C55" s="8"/>
      <c r="D55" s="8">
        <v>724.26</v>
      </c>
    </row>
    <row r="56" spans="1:4">
      <c r="A56" t="s">
        <v>45</v>
      </c>
      <c r="B56" s="7">
        <v>186.67</v>
      </c>
      <c r="C56" s="8"/>
      <c r="D56" s="8">
        <v>186.67</v>
      </c>
    </row>
    <row r="57" spans="1:4">
      <c r="A57" t="s">
        <v>46</v>
      </c>
      <c r="B57" s="7">
        <v>554.74</v>
      </c>
      <c r="C57" s="8"/>
      <c r="D57" s="8">
        <v>554.74</v>
      </c>
    </row>
    <row r="58" spans="1:4">
      <c r="A58" t="s">
        <v>47</v>
      </c>
      <c r="B58" s="7">
        <v>519.59</v>
      </c>
      <c r="C58" s="8"/>
      <c r="D58" s="8">
        <v>519.59</v>
      </c>
    </row>
    <row r="59" spans="1:4">
      <c r="A59" t="s">
        <v>48</v>
      </c>
      <c r="B59" s="7">
        <v>209.26000000000005</v>
      </c>
      <c r="C59" s="8">
        <v>130.04</v>
      </c>
      <c r="D59" s="8">
        <v>339.30000000000007</v>
      </c>
    </row>
    <row r="60" spans="1:4">
      <c r="A60" t="s">
        <v>49</v>
      </c>
      <c r="B60" s="7">
        <v>444.95</v>
      </c>
      <c r="C60" s="8">
        <v>43.7</v>
      </c>
      <c r="D60" s="8">
        <v>488.65</v>
      </c>
    </row>
    <row r="61" spans="1:4">
      <c r="A61" s="6" t="s">
        <v>50</v>
      </c>
      <c r="B61" s="7">
        <f>SUM(B54:B60)</f>
        <v>2639.4700000000003</v>
      </c>
      <c r="C61" s="7">
        <f t="shared" ref="C61:D61" si="8">SUM(C54:C60)</f>
        <v>173.74</v>
      </c>
      <c r="D61" s="7">
        <f t="shared" si="8"/>
        <v>2813.2100000000005</v>
      </c>
    </row>
    <row r="62" spans="1:4">
      <c r="B62" s="5"/>
      <c r="C62" s="8"/>
      <c r="D62" s="6"/>
    </row>
    <row r="63" spans="1:4" ht="15.75">
      <c r="A63" s="11" t="s">
        <v>51</v>
      </c>
      <c r="B63" s="7">
        <f>B39+B47+B52+B61</f>
        <v>31358.649999999998</v>
      </c>
      <c r="C63" s="7">
        <f t="shared" ref="C63:D63" si="9">C39+C47+C52+C61</f>
        <v>173.74</v>
      </c>
      <c r="D63" s="7">
        <f t="shared" si="9"/>
        <v>31532.389999999996</v>
      </c>
    </row>
    <row r="64" spans="1:4">
      <c r="B64" s="5"/>
      <c r="C64" s="8"/>
      <c r="D64" s="6"/>
    </row>
    <row r="65" spans="1:4">
      <c r="A65" s="6" t="s">
        <v>52</v>
      </c>
      <c r="B65" s="7">
        <f>B15+B27-B63</f>
        <v>2580.3100000000013</v>
      </c>
      <c r="C65" s="7">
        <f t="shared" ref="C65:D65" si="10">C15+C27-C63</f>
        <v>597.71999999999991</v>
      </c>
      <c r="D65" s="7">
        <f t="shared" si="10"/>
        <v>3178.0300000000097</v>
      </c>
    </row>
    <row r="66" spans="1:4">
      <c r="B66" s="5"/>
      <c r="C66" s="8"/>
      <c r="D66" s="6"/>
    </row>
    <row r="67" spans="1:4">
      <c r="A67" s="6" t="s">
        <v>53</v>
      </c>
      <c r="B67" s="8">
        <v>2808.07</v>
      </c>
      <c r="C67" s="8">
        <v>1062.99</v>
      </c>
      <c r="D67" s="8">
        <v>3871.0600000000004</v>
      </c>
    </row>
    <row r="68" spans="1:4">
      <c r="A68" s="6" t="s">
        <v>54</v>
      </c>
      <c r="B68" s="8">
        <v>29397.9</v>
      </c>
      <c r="C68" s="8">
        <v>1715.66</v>
      </c>
      <c r="D68" s="8">
        <v>31113.56</v>
      </c>
    </row>
    <row r="69" spans="1:4">
      <c r="A69" s="6" t="s">
        <v>55</v>
      </c>
      <c r="B69" s="8">
        <f>SUM(B67:B68)</f>
        <v>32205.97</v>
      </c>
      <c r="C69" s="8">
        <f t="shared" ref="C69:D69" si="11">SUM(C67:C68)</f>
        <v>2778.65</v>
      </c>
      <c r="D69" s="8">
        <f t="shared" si="11"/>
        <v>34984.620000000003</v>
      </c>
    </row>
    <row r="70" spans="1:4">
      <c r="A70" s="6" t="s">
        <v>56</v>
      </c>
      <c r="B70" s="8">
        <f>B65</f>
        <v>2580.3100000000013</v>
      </c>
      <c r="C70" s="8">
        <f t="shared" ref="C70:D70" si="12">C65</f>
        <v>597.71999999999991</v>
      </c>
      <c r="D70" s="8">
        <f t="shared" si="12"/>
        <v>3178.0300000000097</v>
      </c>
    </row>
    <row r="71" spans="1:4">
      <c r="A71" s="6" t="s">
        <v>57</v>
      </c>
      <c r="B71" s="8">
        <f>SUM(B69:B70)</f>
        <v>34786.28</v>
      </c>
      <c r="C71" s="8">
        <f t="shared" ref="C71:D71" si="13">SUM(C69:C70)</f>
        <v>3376.37</v>
      </c>
      <c r="D71" s="8">
        <f t="shared" si="13"/>
        <v>38162.650000000009</v>
      </c>
    </row>
    <row r="72" spans="1:4">
      <c r="B72" s="8"/>
      <c r="C72" s="8"/>
      <c r="D72" s="6"/>
    </row>
    <row r="73" spans="1:4">
      <c r="B73" s="8"/>
      <c r="C73" s="8"/>
      <c r="D73" s="6"/>
    </row>
    <row r="74" spans="1:4">
      <c r="A74" s="6" t="s">
        <v>58</v>
      </c>
      <c r="B74" s="8">
        <v>2951.39</v>
      </c>
      <c r="C74" s="8"/>
      <c r="D74" s="6"/>
    </row>
    <row r="75" spans="1:4">
      <c r="A75" s="6" t="s">
        <v>59</v>
      </c>
      <c r="B75" s="8">
        <v>31834.89</v>
      </c>
      <c r="C75" s="8"/>
      <c r="D75" s="6"/>
    </row>
    <row r="76" spans="1:4">
      <c r="A76" s="6" t="s">
        <v>60</v>
      </c>
      <c r="B76" s="8">
        <f>SUM(B74:B75)</f>
        <v>34786.28</v>
      </c>
      <c r="C76" s="8">
        <v>3376.37</v>
      </c>
      <c r="D76" s="8">
        <v>38162.65</v>
      </c>
    </row>
    <row r="77" spans="1:4">
      <c r="C77" s="8"/>
      <c r="D77" s="6"/>
    </row>
    <row r="78" spans="1:4">
      <c r="A78" s="6" t="s">
        <v>61</v>
      </c>
      <c r="C78" s="8"/>
      <c r="D78" s="6"/>
    </row>
    <row r="79" spans="1:4">
      <c r="A79" s="6"/>
      <c r="C79" s="8"/>
      <c r="D79" s="6"/>
    </row>
    <row r="80" spans="1:4">
      <c r="A80" s="6" t="s">
        <v>62</v>
      </c>
      <c r="C80" s="8"/>
      <c r="D80" s="6"/>
    </row>
    <row r="81" spans="1:4">
      <c r="A81" s="6" t="s">
        <v>71</v>
      </c>
      <c r="B81" s="8">
        <v>20</v>
      </c>
      <c r="C81" s="8"/>
      <c r="D81" s="8">
        <v>20</v>
      </c>
    </row>
    <row r="82" spans="1:4">
      <c r="A82" s="6" t="s">
        <v>2</v>
      </c>
      <c r="B82" s="8">
        <v>0</v>
      </c>
      <c r="C82" s="8">
        <v>3376.37</v>
      </c>
      <c r="D82" s="8">
        <v>3376.37</v>
      </c>
    </row>
    <row r="83" spans="1:4">
      <c r="A83" s="6" t="s">
        <v>63</v>
      </c>
      <c r="B83" s="8">
        <v>50</v>
      </c>
      <c r="C83" s="8"/>
      <c r="D83" s="8">
        <v>50</v>
      </c>
    </row>
    <row r="84" spans="1:4">
      <c r="A84" s="6" t="s">
        <v>16</v>
      </c>
      <c r="B84" s="8">
        <v>1662.4</v>
      </c>
      <c r="C84" s="8"/>
      <c r="D84" s="8">
        <v>1662.4</v>
      </c>
    </row>
    <row r="85" spans="1:4">
      <c r="A85" s="6" t="s">
        <v>64</v>
      </c>
      <c r="B85" s="8">
        <f>SUM(B81:B84)</f>
        <v>1732.4</v>
      </c>
      <c r="C85" s="8">
        <f t="shared" ref="C85:D85" si="14">SUM(C81:C84)</f>
        <v>3376.37</v>
      </c>
      <c r="D85" s="8">
        <f t="shared" si="14"/>
        <v>5108.7700000000004</v>
      </c>
    </row>
    <row r="86" spans="1:4">
      <c r="A86" s="6" t="s">
        <v>65</v>
      </c>
      <c r="B86" s="8">
        <v>13111.13</v>
      </c>
      <c r="C86" s="8"/>
      <c r="D86" s="8">
        <v>13111.13</v>
      </c>
    </row>
    <row r="87" spans="1:4">
      <c r="A87" s="6" t="s">
        <v>66</v>
      </c>
      <c r="B87" s="8">
        <f>SUM(B85:B86)</f>
        <v>14843.529999999999</v>
      </c>
      <c r="C87" s="8">
        <f t="shared" ref="C87:D87" si="15">SUM(C85:C86)</f>
        <v>3376.37</v>
      </c>
      <c r="D87" s="8">
        <f t="shared" si="15"/>
        <v>18219.900000000001</v>
      </c>
    </row>
    <row r="88" spans="1:4">
      <c r="C88" s="8"/>
      <c r="D88" s="6"/>
    </row>
    <row r="89" spans="1:4">
      <c r="A89" s="6" t="s">
        <v>67</v>
      </c>
      <c r="C89" s="8"/>
      <c r="D89" s="6"/>
    </row>
    <row r="90" spans="1:4">
      <c r="A90" s="1" t="s">
        <v>70</v>
      </c>
      <c r="B90" s="8">
        <v>213.44800000000001</v>
      </c>
      <c r="C90" s="8"/>
      <c r="D90" s="8">
        <v>213.44800000000001</v>
      </c>
    </row>
    <row r="91" spans="1:4">
      <c r="A91" s="9" t="s">
        <v>71</v>
      </c>
      <c r="B91" s="8">
        <v>200</v>
      </c>
      <c r="C91" s="8"/>
      <c r="D91" s="8">
        <v>200</v>
      </c>
    </row>
    <row r="92" spans="1:4">
      <c r="A92" s="9" t="s">
        <v>72</v>
      </c>
      <c r="B92" s="8">
        <v>100</v>
      </c>
      <c r="C92" s="8"/>
      <c r="D92" s="8">
        <v>100</v>
      </c>
    </row>
    <row r="93" spans="1:4">
      <c r="A93" s="9" t="s">
        <v>68</v>
      </c>
      <c r="B93" s="8">
        <f>SUM(B90:B92)</f>
        <v>513.44799999999998</v>
      </c>
      <c r="C93" s="8">
        <f t="shared" ref="C93:D93" si="16">SUM(C90:C92)</f>
        <v>0</v>
      </c>
      <c r="D93" s="8">
        <f t="shared" si="16"/>
        <v>513.44799999999998</v>
      </c>
    </row>
    <row r="95" spans="1:4">
      <c r="A95" s="9" t="s">
        <v>69</v>
      </c>
      <c r="B95" s="8">
        <f>B76-B87-B93</f>
        <v>19429.302</v>
      </c>
      <c r="C95" s="8">
        <f t="shared" ref="C95:D95" si="17">C76-C87-C93</f>
        <v>0</v>
      </c>
      <c r="D95" s="8">
        <f t="shared" si="17"/>
        <v>19429.302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Susan</cp:lastModifiedBy>
  <dcterms:created xsi:type="dcterms:W3CDTF">2016-03-01T21:53:10Z</dcterms:created>
  <dcterms:modified xsi:type="dcterms:W3CDTF">2016-03-03T22:51:38Z</dcterms:modified>
</cp:coreProperties>
</file>